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Ingresos F.5" sheetId="1" r:id="rId1"/>
    <sheet name="Egresos F.5" sheetId="2" r:id="rId2"/>
    <sheet name="Analitico F.5" sheetId="3" r:id="rId3"/>
  </sheets>
  <definedNames>
    <definedName name="_xlnm.Print_Titles" localSheetId="2">'Analitico F.5'!$1:$1</definedName>
    <definedName name="_xlnm.Print_Titles" localSheetId="1">'Egresos F.5'!$1:$1</definedName>
    <definedName name="_xlnm.Print_Titles" localSheetId="0">'Ingresos F.5'!$1:$1</definedName>
  </definedNames>
  <calcPr fullCalcOnLoad="1"/>
</workbook>
</file>

<file path=xl/sharedStrings.xml><?xml version="1.0" encoding="utf-8"?>
<sst xmlns="http://schemas.openxmlformats.org/spreadsheetml/2006/main" count="253" uniqueCount="80">
  <si>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</si>
  <si>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</si>
  <si>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</si>
  <si>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</si>
  <si>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</si>
  <si>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</si>
  <si>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</si>
  <si>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</si>
  <si>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</si>
  <si>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</si>
  <si>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</si>
  <si>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</si>
  <si>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</si>
  <si>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</si>
  <si>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</si>
  <si>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</si>
  <si>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Total general</t>
  </si>
  <si>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</si>
  <si>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</si>
  <si>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</si>
  <si>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</si>
  <si>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</si>
  <si>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</si>
  <si>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</si>
  <si>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</si>
  <si>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</si>
  <si>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</si>
  <si>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</si>
  <si>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</si>
  <si>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</si>
  <si>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</si>
  <si>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</si>
  <si>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</si>
  <si>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</si>
  <si>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</si>
  <si>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</si>
  <si>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</si>
  <si>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</si>
  <si>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</si>
  <si>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</si>
  <si>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</si>
  <si>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</si>
  <si>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6010770019</t>
  </si>
  <si>
    <t>GTM 2007 GOB.DEL EDO.</t>
  </si>
  <si>
    <t>6010770020</t>
  </si>
  <si>
    <t>PY.IEEE INT. DR. SARMIENTO</t>
  </si>
  <si>
    <t>6010770021</t>
  </si>
  <si>
    <t>PY.CIAM-2005 51839-K DR. R. RAMOS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</si>
  <si>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</si>
  <si>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</si>
  <si>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</si>
  <si>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</si>
  <si>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</si>
  <si>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</si>
  <si>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</si>
  <si>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</si>
  <si>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</si>
  <si>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</si>
  <si>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</si>
  <si>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</si>
  <si>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</si>
  <si>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</si>
  <si>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</si>
  <si>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</si>
  <si>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</si>
  <si>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GASTO CORRIENTE</t>
  </si>
  <si>
    <t>GASTO DE INVERSION</t>
  </si>
  <si>
    <t>GASTO TOTAL</t>
  </si>
  <si>
    <t>PROYECTO</t>
  </si>
  <si>
    <t>SALDOS AL         31-DIC-07 GTO. CORRIENTE</t>
  </si>
  <si>
    <t>SALDOS AL         31-DIC-07 GTO. INVERSION</t>
  </si>
  <si>
    <t>TOTAL SALDOS AL 31-DIC-07</t>
  </si>
  <si>
    <t>MOVS. INVERSION AFECTAN A SALDO 2007</t>
  </si>
  <si>
    <t>INGRESOS      ENE-/2008 GTO. CORRIENTE</t>
  </si>
  <si>
    <t>INGRESOS      ENE-/2008 GTO. INVERSION</t>
  </si>
  <si>
    <t>TOTAL INGRESOS ACUMULADOS</t>
  </si>
  <si>
    <t>GTO. CORR. ACUMULADO AL 30--2008</t>
  </si>
  <si>
    <t>GTO. INVERSION ACUMULADO AL     30--2008</t>
  </si>
  <si>
    <t>TOTAL GASTOS ACUMULADOS</t>
  </si>
  <si>
    <t>SALDO POR EJERCER AL       30-/2008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</si>
</sst>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Q31"/>
  <sheetViews>
    <sheetView tabSelected="1" workbookViewId="0" topLeftCell="A1">
      <pane ySplit="25" topLeftCell="BM26" activePane="bottomLeft" state="frozen"/>
      <selection pane="topLeft" activeCell="A1" sqref="A1"/>
      <selection pane="bottomLeft" activeCell="D1" sqref="D1"/>
    </sheetView>
  </sheetViews>
  <sheetFormatPr defaultColWidth="11.421875" defaultRowHeight="13.5" customHeight="1" outlineLevelRow="2"/>
  <cols>
    <col min="1" max="1" width="2.00390625" style="1" customWidth="1"/>
    <col min="2" max="2" width="12.7109375" style="1" customWidth="1"/>
    <col min="3" max="3" width="45.7109375" style="1" bestFit="1" customWidth="1"/>
    <col min="4" max="4" width="9.57421875" style="6" bestFit="1" customWidth="1"/>
    <col min="5" max="6" width="10.00390625" style="6" bestFit="1" customWidth="1"/>
    <col min="7" max="7" width="9.57421875" style="6" bestFit="1" customWidth="1"/>
    <col min="8" max="8" width="11.28125" style="6" bestFit="1" customWidth="1"/>
    <col min="9" max="9" width="10.8515625" style="6" bestFit="1" customWidth="1"/>
    <col min="10" max="12" width="8.28125" style="6" bestFit="1" customWidth="1"/>
    <col min="13" max="13" width="10.00390625" style="6" bestFit="1" customWidth="1"/>
    <col min="14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hidden="1" outlineLevel="2">
      <c r="A2" s="2" t="s">
        <v>17</v>
      </c>
      <c r="B2" s="2" t="s">
        <v>18</v>
      </c>
      <c r="C2" s="2" t="s">
        <v>19</v>
      </c>
      <c r="D2" s="16">
        <v>0</v>
      </c>
      <c r="E2" s="16">
        <v>0</v>
      </c>
      <c r="F2" s="16">
        <v>0</v>
      </c>
      <c r="G2" s="16">
        <v>0</v>
      </c>
      <c r="H2" s="16">
        <f>D2+E2+F2+G2</f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f>M2+L2+K2+J2+I2</f>
        <v>0</v>
      </c>
      <c r="O2" s="16">
        <f>H2+N2</f>
        <v>0</v>
      </c>
      <c r="P2" s="2">
        <v>97</v>
      </c>
    </row>
    <row r="3" spans="1:16" ht="13.5" customHeight="1" hidden="1" outlineLevel="2">
      <c r="A3" s="2" t="s">
        <v>17</v>
      </c>
      <c r="B3" s="2" t="s">
        <v>20</v>
      </c>
      <c r="C3" s="2" t="s">
        <v>21</v>
      </c>
      <c r="D3" s="16">
        <v>0</v>
      </c>
      <c r="E3" s="16">
        <v>-64597.34</v>
      </c>
      <c r="F3" s="16">
        <v>30355.74</v>
      </c>
      <c r="G3" s="16">
        <v>34241.6</v>
      </c>
      <c r="H3" s="16">
        <f aca="true" t="shared" si="0" ref="H3:H24">D3+E3+F3+G3</f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f aca="true" t="shared" si="1" ref="N3:N24">M3+L3+K3+J3+I3</f>
        <v>0</v>
      </c>
      <c r="O3" s="16">
        <f aca="true" t="shared" si="2" ref="O3:O22">H3+N3</f>
        <v>0</v>
      </c>
      <c r="P3" s="2">
        <v>159</v>
      </c>
    </row>
    <row r="4" spans="1:16" ht="13.5" customHeight="1" hidden="1" outlineLevel="2">
      <c r="A4" s="2" t="s">
        <v>17</v>
      </c>
      <c r="B4" s="2" t="s">
        <v>22</v>
      </c>
      <c r="C4" s="2" t="s">
        <v>23</v>
      </c>
      <c r="D4" s="16">
        <v>0</v>
      </c>
      <c r="E4" s="16">
        <v>0</v>
      </c>
      <c r="F4" s="16">
        <v>0</v>
      </c>
      <c r="G4" s="16">
        <v>0</v>
      </c>
      <c r="H4" s="16">
        <f t="shared" si="0"/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f t="shared" si="1"/>
        <v>0</v>
      </c>
      <c r="O4" s="16">
        <f t="shared" si="2"/>
        <v>0</v>
      </c>
      <c r="P4" s="2">
        <v>208</v>
      </c>
    </row>
    <row r="5" spans="1:16" ht="13.5" customHeight="1" hidden="1" outlineLevel="2">
      <c r="A5" s="2" t="s">
        <v>17</v>
      </c>
      <c r="B5" s="2" t="s">
        <v>24</v>
      </c>
      <c r="C5" s="2" t="s">
        <v>25</v>
      </c>
      <c r="D5" s="16">
        <v>0</v>
      </c>
      <c r="E5" s="16">
        <v>0</v>
      </c>
      <c r="F5" s="16">
        <v>0</v>
      </c>
      <c r="G5" s="16">
        <v>0</v>
      </c>
      <c r="H5" s="16">
        <f t="shared" si="0"/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f t="shared" si="1"/>
        <v>0</v>
      </c>
      <c r="O5" s="16">
        <f t="shared" si="2"/>
        <v>0</v>
      </c>
      <c r="P5" s="2">
        <v>221</v>
      </c>
    </row>
    <row r="6" spans="1:16" ht="13.5" customHeight="1" hidden="1" outlineLevel="2">
      <c r="A6" s="2" t="s">
        <v>17</v>
      </c>
      <c r="B6" s="2" t="s">
        <v>26</v>
      </c>
      <c r="C6" s="2" t="s">
        <v>27</v>
      </c>
      <c r="D6" s="16">
        <v>0</v>
      </c>
      <c r="E6" s="16">
        <v>0</v>
      </c>
      <c r="F6" s="16">
        <v>0</v>
      </c>
      <c r="G6" s="16">
        <v>0</v>
      </c>
      <c r="H6" s="16">
        <f t="shared" si="0"/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f t="shared" si="1"/>
        <v>0</v>
      </c>
      <c r="O6" s="16">
        <f t="shared" si="2"/>
        <v>0</v>
      </c>
      <c r="P6" s="2">
        <v>245</v>
      </c>
    </row>
    <row r="7" spans="1:16" ht="13.5" customHeight="1" hidden="1" outlineLevel="2">
      <c r="A7" s="2" t="s">
        <v>17</v>
      </c>
      <c r="B7" s="2" t="s">
        <v>28</v>
      </c>
      <c r="C7" s="2" t="s">
        <v>29</v>
      </c>
      <c r="D7" s="16">
        <v>0</v>
      </c>
      <c r="E7" s="16">
        <v>0</v>
      </c>
      <c r="F7" s="16">
        <v>0</v>
      </c>
      <c r="G7" s="16">
        <v>0</v>
      </c>
      <c r="H7" s="16">
        <f t="shared" si="0"/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f t="shared" si="1"/>
        <v>0</v>
      </c>
      <c r="O7" s="16">
        <f t="shared" si="2"/>
        <v>0</v>
      </c>
      <c r="P7" s="2">
        <v>249</v>
      </c>
    </row>
    <row r="8" spans="1:16" ht="13.5" customHeight="1" hidden="1" outlineLevel="2">
      <c r="A8" s="2" t="s">
        <v>17</v>
      </c>
      <c r="B8" s="2" t="s">
        <v>30</v>
      </c>
      <c r="C8" s="2" t="s">
        <v>31</v>
      </c>
      <c r="D8" s="16">
        <v>0</v>
      </c>
      <c r="E8" s="16">
        <v>0</v>
      </c>
      <c r="F8" s="16">
        <v>0</v>
      </c>
      <c r="G8" s="16">
        <v>0</v>
      </c>
      <c r="H8" s="16">
        <f t="shared" si="0"/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f t="shared" si="1"/>
        <v>0</v>
      </c>
      <c r="O8" s="16">
        <f t="shared" si="2"/>
        <v>0</v>
      </c>
      <c r="P8" s="2">
        <v>257</v>
      </c>
    </row>
    <row r="9" spans="1:16" ht="13.5" customHeight="1" hidden="1" outlineLevel="2">
      <c r="A9" s="2" t="s">
        <v>17</v>
      </c>
      <c r="B9" s="2" t="s">
        <v>32</v>
      </c>
      <c r="C9" s="2" t="s">
        <v>33</v>
      </c>
      <c r="D9" s="16">
        <v>0</v>
      </c>
      <c r="E9" s="16">
        <v>10595.98</v>
      </c>
      <c r="F9" s="16">
        <f>48017.8-48373.04</f>
        <v>-355.23999999999796</v>
      </c>
      <c r="G9" s="16">
        <v>0</v>
      </c>
      <c r="H9" s="16">
        <f t="shared" si="0"/>
        <v>10240.740000000002</v>
      </c>
      <c r="I9" s="16">
        <v>37777.06</v>
      </c>
      <c r="J9" s="16">
        <v>0</v>
      </c>
      <c r="K9" s="16">
        <v>0</v>
      </c>
      <c r="L9" s="16">
        <v>0</v>
      </c>
      <c r="M9" s="16">
        <v>0</v>
      </c>
      <c r="N9" s="16">
        <f t="shared" si="1"/>
        <v>37777.06</v>
      </c>
      <c r="O9" s="16">
        <f t="shared" si="2"/>
        <v>48017.8</v>
      </c>
      <c r="P9" s="2">
        <v>259</v>
      </c>
    </row>
    <row r="10" spans="1:16" ht="13.5" customHeight="1" hidden="1" outlineLevel="2">
      <c r="A10" s="2" t="s">
        <v>17</v>
      </c>
      <c r="B10" s="2" t="s">
        <v>34</v>
      </c>
      <c r="C10" s="2" t="s">
        <v>35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f t="shared" si="1"/>
        <v>0</v>
      </c>
      <c r="O10" s="16">
        <f t="shared" si="2"/>
        <v>0</v>
      </c>
      <c r="P10" s="2">
        <v>277</v>
      </c>
    </row>
    <row r="11" spans="1:16" ht="13.5" customHeight="1" hidden="1" outlineLevel="2">
      <c r="A11" s="2" t="s">
        <v>17</v>
      </c>
      <c r="B11" s="2" t="s">
        <v>36</v>
      </c>
      <c r="C11" s="2" t="s">
        <v>37</v>
      </c>
      <c r="D11" s="16">
        <v>0</v>
      </c>
      <c r="E11" s="16">
        <v>86007.2</v>
      </c>
      <c r="F11" s="16">
        <v>43003.6</v>
      </c>
      <c r="G11" s="16">
        <v>193516.2</v>
      </c>
      <c r="H11" s="16">
        <f t="shared" si="0"/>
        <v>322527</v>
      </c>
      <c r="I11" s="16">
        <v>569797.7</v>
      </c>
      <c r="J11" s="16">
        <v>0</v>
      </c>
      <c r="K11" s="16">
        <v>0</v>
      </c>
      <c r="L11" s="16">
        <v>0</v>
      </c>
      <c r="M11" s="16">
        <v>0</v>
      </c>
      <c r="N11" s="16">
        <f t="shared" si="1"/>
        <v>569797.7</v>
      </c>
      <c r="O11" s="16">
        <f t="shared" si="2"/>
        <v>892324.7</v>
      </c>
      <c r="P11" s="2">
        <v>279</v>
      </c>
    </row>
    <row r="12" spans="1:16" ht="13.5" customHeight="1" hidden="1" outlineLevel="2">
      <c r="A12" s="2" t="s">
        <v>17</v>
      </c>
      <c r="B12" s="2" t="s">
        <v>38</v>
      </c>
      <c r="C12" s="2" t="s">
        <v>39</v>
      </c>
      <c r="D12" s="16">
        <v>0</v>
      </c>
      <c r="E12" s="16">
        <v>0</v>
      </c>
      <c r="F12" s="16">
        <v>0</v>
      </c>
      <c r="G12" s="16">
        <v>0</v>
      </c>
      <c r="H12" s="16">
        <f t="shared" si="0"/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1"/>
        <v>0</v>
      </c>
      <c r="O12" s="16">
        <f t="shared" si="2"/>
        <v>0</v>
      </c>
      <c r="P12" s="2">
        <v>286</v>
      </c>
    </row>
    <row r="13" spans="1:16" ht="13.5" customHeight="1" hidden="1" outlineLevel="2">
      <c r="A13" s="2" t="s">
        <v>17</v>
      </c>
      <c r="B13" s="2" t="s">
        <v>40</v>
      </c>
      <c r="C13" s="2" t="s">
        <v>41</v>
      </c>
      <c r="D13" s="16">
        <v>0</v>
      </c>
      <c r="E13" s="16">
        <v>796.58</v>
      </c>
      <c r="F13" s="16">
        <v>-796.58</v>
      </c>
      <c r="G13" s="16">
        <v>0</v>
      </c>
      <c r="H13" s="16">
        <f t="shared" si="0"/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t="shared" si="1"/>
        <v>0</v>
      </c>
      <c r="O13" s="16">
        <f t="shared" si="2"/>
        <v>0</v>
      </c>
      <c r="P13" s="2">
        <v>300</v>
      </c>
    </row>
    <row r="14" spans="1:16" ht="13.5" customHeight="1" hidden="1" outlineLevel="2">
      <c r="A14" s="2" t="s">
        <v>17</v>
      </c>
      <c r="B14" s="2" t="s">
        <v>42</v>
      </c>
      <c r="C14" s="2" t="s">
        <v>43</v>
      </c>
      <c r="D14" s="16">
        <v>0</v>
      </c>
      <c r="E14" s="16">
        <v>0</v>
      </c>
      <c r="F14" s="16">
        <v>0</v>
      </c>
      <c r="G14" s="16">
        <v>0</v>
      </c>
      <c r="H14" s="16">
        <f t="shared" si="0"/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f t="shared" si="1"/>
        <v>0</v>
      </c>
      <c r="O14" s="16">
        <f t="shared" si="2"/>
        <v>0</v>
      </c>
      <c r="P14" s="2">
        <v>304</v>
      </c>
    </row>
    <row r="15" spans="1:16" ht="13.5" customHeight="1" hidden="1" outlineLevel="2">
      <c r="A15" s="2" t="s">
        <v>17</v>
      </c>
      <c r="B15" s="2" t="s">
        <v>44</v>
      </c>
      <c r="C15" s="2" t="s">
        <v>45</v>
      </c>
      <c r="D15" s="16">
        <v>0</v>
      </c>
      <c r="E15" s="16">
        <v>21133.2</v>
      </c>
      <c r="F15" s="16">
        <v>17099.01</v>
      </c>
      <c r="G15" s="16">
        <v>0</v>
      </c>
      <c r="H15" s="16">
        <f t="shared" si="0"/>
        <v>38232.21</v>
      </c>
      <c r="I15" s="16">
        <v>20606.4</v>
      </c>
      <c r="J15" s="16">
        <v>0</v>
      </c>
      <c r="K15" s="16">
        <v>0</v>
      </c>
      <c r="L15" s="16">
        <v>0</v>
      </c>
      <c r="M15" s="16">
        <v>0</v>
      </c>
      <c r="N15" s="16">
        <f t="shared" si="1"/>
        <v>20606.4</v>
      </c>
      <c r="O15" s="16">
        <f t="shared" si="2"/>
        <v>58838.61</v>
      </c>
      <c r="P15" s="2">
        <v>321</v>
      </c>
    </row>
    <row r="16" spans="1:16" ht="13.5" customHeight="1" hidden="1" outlineLevel="2">
      <c r="A16" s="2" t="s">
        <v>17</v>
      </c>
      <c r="B16" s="2" t="s">
        <v>46</v>
      </c>
      <c r="C16" s="2" t="s">
        <v>47</v>
      </c>
      <c r="D16" s="16">
        <v>0</v>
      </c>
      <c r="E16" s="16">
        <v>0</v>
      </c>
      <c r="F16" s="16">
        <v>0</v>
      </c>
      <c r="G16" s="16">
        <v>27308</v>
      </c>
      <c r="H16" s="16">
        <f t="shared" si="0"/>
        <v>27308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1"/>
        <v>0</v>
      </c>
      <c r="O16" s="16">
        <f t="shared" si="2"/>
        <v>27308</v>
      </c>
      <c r="P16" s="2">
        <v>324</v>
      </c>
    </row>
    <row r="17" spans="1:16" ht="13.5" customHeight="1" hidden="1" outlineLevel="2">
      <c r="A17" s="2" t="s">
        <v>17</v>
      </c>
      <c r="B17" s="2" t="s">
        <v>48</v>
      </c>
      <c r="C17" s="2" t="s">
        <v>49</v>
      </c>
      <c r="D17" s="16">
        <v>0</v>
      </c>
      <c r="E17" s="16">
        <v>1295652.18</v>
      </c>
      <c r="F17" s="16">
        <v>600000</v>
      </c>
      <c r="G17" s="16">
        <v>0</v>
      </c>
      <c r="H17" s="16">
        <f t="shared" si="0"/>
        <v>1895652.18</v>
      </c>
      <c r="I17" s="16">
        <v>800000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1"/>
        <v>800000</v>
      </c>
      <c r="O17" s="16">
        <f t="shared" si="2"/>
        <v>2695652.1799999997</v>
      </c>
      <c r="P17" s="2">
        <v>334</v>
      </c>
    </row>
    <row r="18" spans="1:16" ht="13.5" customHeight="1" hidden="1" outlineLevel="2">
      <c r="A18" s="2" t="s">
        <v>17</v>
      </c>
      <c r="B18" s="2" t="s">
        <v>50</v>
      </c>
      <c r="C18" s="2" t="s">
        <v>51</v>
      </c>
      <c r="D18" s="16">
        <v>0</v>
      </c>
      <c r="E18" s="16">
        <v>2500</v>
      </c>
      <c r="F18" s="16">
        <v>78937.8</v>
      </c>
      <c r="G18" s="16">
        <v>0</v>
      </c>
      <c r="H18" s="16">
        <f t="shared" si="0"/>
        <v>81437.8</v>
      </c>
      <c r="I18" s="16">
        <v>28562.2</v>
      </c>
      <c r="J18" s="16">
        <v>0</v>
      </c>
      <c r="K18" s="16">
        <v>0</v>
      </c>
      <c r="L18" s="16">
        <v>0</v>
      </c>
      <c r="M18" s="16">
        <v>0</v>
      </c>
      <c r="N18" s="16">
        <f t="shared" si="1"/>
        <v>28562.2</v>
      </c>
      <c r="O18" s="16">
        <f t="shared" si="2"/>
        <v>110000</v>
      </c>
      <c r="P18" s="2">
        <v>347</v>
      </c>
    </row>
    <row r="19" spans="1:16" ht="13.5" customHeight="1" hidden="1" outlineLevel="2">
      <c r="A19" s="2" t="s">
        <v>17</v>
      </c>
      <c r="B19" s="2" t="s">
        <v>52</v>
      </c>
      <c r="C19" s="2" t="s">
        <v>53</v>
      </c>
      <c r="D19" s="16">
        <v>0</v>
      </c>
      <c r="E19" s="16">
        <v>8578.75</v>
      </c>
      <c r="F19" s="16">
        <v>83595.1</v>
      </c>
      <c r="G19" s="16">
        <v>0</v>
      </c>
      <c r="H19" s="16">
        <f t="shared" si="0"/>
        <v>92173.85</v>
      </c>
      <c r="I19" s="16">
        <v>17664</v>
      </c>
      <c r="J19" s="16">
        <v>0</v>
      </c>
      <c r="K19" s="16">
        <v>0</v>
      </c>
      <c r="L19" s="16">
        <v>0</v>
      </c>
      <c r="M19" s="16">
        <v>0</v>
      </c>
      <c r="N19" s="16">
        <f t="shared" si="1"/>
        <v>17664</v>
      </c>
      <c r="O19" s="16">
        <f t="shared" si="2"/>
        <v>109837.85</v>
      </c>
      <c r="P19" s="2">
        <v>355</v>
      </c>
    </row>
    <row r="20" spans="1:16" ht="13.5" customHeight="1" hidden="1" outlineLevel="2">
      <c r="A20" s="2" t="s">
        <v>17</v>
      </c>
      <c r="B20" s="2" t="s">
        <v>54</v>
      </c>
      <c r="C20" s="2" t="s">
        <v>55</v>
      </c>
      <c r="D20" s="16">
        <v>0</v>
      </c>
      <c r="E20" s="16">
        <v>41138.8</v>
      </c>
      <c r="F20" s="16">
        <v>48338.09</v>
      </c>
      <c r="G20" s="16">
        <v>0</v>
      </c>
      <c r="H20" s="16">
        <f t="shared" si="0"/>
        <v>89476.89</v>
      </c>
      <c r="I20" s="16">
        <v>80220.66</v>
      </c>
      <c r="J20" s="16">
        <v>0</v>
      </c>
      <c r="K20" s="16">
        <v>0</v>
      </c>
      <c r="L20" s="16">
        <v>0</v>
      </c>
      <c r="M20" s="16">
        <v>0</v>
      </c>
      <c r="N20" s="16">
        <f t="shared" si="1"/>
        <v>80220.66</v>
      </c>
      <c r="O20" s="16">
        <f t="shared" si="2"/>
        <v>169697.55</v>
      </c>
      <c r="P20" s="2">
        <v>357</v>
      </c>
    </row>
    <row r="21" spans="1:16" ht="13.5" customHeight="1" hidden="1" outlineLevel="2">
      <c r="A21" s="2" t="s">
        <v>17</v>
      </c>
      <c r="B21" s="2" t="s">
        <v>56</v>
      </c>
      <c r="C21" s="2" t="s">
        <v>57</v>
      </c>
      <c r="D21" s="16">
        <v>0</v>
      </c>
      <c r="E21" s="16">
        <v>4308.03</v>
      </c>
      <c r="F21" s="16">
        <f>69849.77-23125.92</f>
        <v>46723.850000000006</v>
      </c>
      <c r="G21" s="16">
        <v>64447.42</v>
      </c>
      <c r="H21" s="16">
        <f t="shared" si="0"/>
        <v>115479.3</v>
      </c>
      <c r="I21" s="16">
        <f>33501.52+23125.92</f>
        <v>56627.439999999995</v>
      </c>
      <c r="J21" s="16">
        <v>0</v>
      </c>
      <c r="K21" s="16">
        <v>0</v>
      </c>
      <c r="L21" s="16">
        <v>0</v>
      </c>
      <c r="M21" s="16">
        <v>0</v>
      </c>
      <c r="N21" s="16">
        <f t="shared" si="1"/>
        <v>56627.439999999995</v>
      </c>
      <c r="O21" s="16">
        <f t="shared" si="2"/>
        <v>172106.74</v>
      </c>
      <c r="P21" s="2">
        <v>358</v>
      </c>
    </row>
    <row r="22" spans="1:16" ht="13.5" customHeight="1" hidden="1" outlineLevel="2">
      <c r="A22" s="2" t="s">
        <v>17</v>
      </c>
      <c r="B22" s="2" t="s">
        <v>58</v>
      </c>
      <c r="C22" s="2" t="s">
        <v>59</v>
      </c>
      <c r="D22" s="16">
        <v>0</v>
      </c>
      <c r="E22" s="16">
        <v>0</v>
      </c>
      <c r="F22" s="16">
        <v>13000</v>
      </c>
      <c r="G22" s="16">
        <v>12000</v>
      </c>
      <c r="H22" s="16">
        <f t="shared" si="0"/>
        <v>25000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1"/>
        <v>0</v>
      </c>
      <c r="O22" s="16">
        <f t="shared" si="2"/>
        <v>25000</v>
      </c>
      <c r="P22" s="2">
        <v>363</v>
      </c>
    </row>
    <row r="23" spans="1:16" ht="13.5" customHeight="1" hidden="1" outlineLevel="1">
      <c r="A23" s="7" t="s">
        <v>63</v>
      </c>
      <c r="B23" s="2"/>
      <c r="C23" s="2"/>
      <c r="D23" s="17">
        <f aca="true" t="shared" si="3" ref="D23:O23">SUBTOTAL(9,D2:D22)</f>
        <v>0</v>
      </c>
      <c r="E23" s="17">
        <f t="shared" si="3"/>
        <v>1406113.38</v>
      </c>
      <c r="F23" s="17">
        <f t="shared" si="3"/>
        <v>959901.37</v>
      </c>
      <c r="G23" s="17">
        <f t="shared" si="3"/>
        <v>331513.22000000003</v>
      </c>
      <c r="H23" s="17">
        <f t="shared" si="3"/>
        <v>2697527.9699999997</v>
      </c>
      <c r="I23" s="17">
        <f t="shared" si="3"/>
        <v>1611255.46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1611255.46</v>
      </c>
      <c r="O23" s="17">
        <f t="shared" si="3"/>
        <v>4308783.43</v>
      </c>
      <c r="P23" s="2"/>
    </row>
    <row r="24" spans="1:16" ht="13.5" customHeight="1" hidden="1" outlineLevel="2">
      <c r="A24" s="2" t="s">
        <v>60</v>
      </c>
      <c r="B24" s="2" t="s">
        <v>61</v>
      </c>
      <c r="C24" s="2" t="s">
        <v>62</v>
      </c>
      <c r="D24" s="16">
        <v>0</v>
      </c>
      <c r="E24" s="16">
        <v>0</v>
      </c>
      <c r="F24" s="16">
        <v>0</v>
      </c>
      <c r="G24" s="16">
        <v>0</v>
      </c>
      <c r="H24" s="16">
        <f t="shared" si="0"/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1"/>
        <v>0</v>
      </c>
      <c r="O24" s="16">
        <f>H24+N24</f>
        <v>0</v>
      </c>
      <c r="P24" s="2">
        <v>122</v>
      </c>
    </row>
    <row r="25" spans="1:16" ht="13.5" customHeight="1" hidden="1" outlineLevel="1">
      <c r="A25" s="3" t="s">
        <v>64</v>
      </c>
      <c r="B25" s="2"/>
      <c r="C25" s="2"/>
      <c r="D25" s="17">
        <f aca="true" t="shared" si="4" ref="D25:O25">SUBTOTAL(9,D24:D24)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2"/>
    </row>
    <row r="26" spans="1:16" ht="13.5" customHeight="1" collapsed="1">
      <c r="A26" s="3" t="s">
        <v>16</v>
      </c>
      <c r="B26" s="2"/>
      <c r="C26" s="2"/>
      <c r="D26" s="17">
        <f aca="true" t="shared" si="5" ref="D26:O26">SUBTOTAL(9,D2:D24)</f>
        <v>0</v>
      </c>
      <c r="E26" s="17">
        <f t="shared" si="5"/>
        <v>1406113.38</v>
      </c>
      <c r="F26" s="17">
        <f t="shared" si="5"/>
        <v>959901.37</v>
      </c>
      <c r="G26" s="17">
        <f t="shared" si="5"/>
        <v>331513.22000000003</v>
      </c>
      <c r="H26" s="17">
        <f t="shared" si="5"/>
        <v>2697527.9699999997</v>
      </c>
      <c r="I26" s="17">
        <f t="shared" si="5"/>
        <v>1611255.46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  <c r="N26" s="17">
        <f t="shared" si="5"/>
        <v>1611255.46</v>
      </c>
      <c r="O26" s="17">
        <f t="shared" si="5"/>
        <v>4308783.43</v>
      </c>
      <c r="P26" s="2"/>
    </row>
    <row r="27" spans="1:17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7" r:id="rId1"/>
  <headerFooter alignWithMargins="0">
    <oddHeader>&amp;C&amp;"Arial,Negrita"
INSTITUTO NACIONAL DE ASTROFISICA OPTICA Y ELECTRONICA
INGRESOS DE PROYECTOS EXTERNOS POR CAPITULO
EJERCICIO: 2008    PERIODO: ENERO-DICIEMBRE     F.F.: 5-APOYOS EXTERNOS</oddHeader>
    <oddFooter>&amp;L&amp;"Arial"&amp;8
26-Ene-2009 11:31&amp;R&amp;"Arial"&amp;8Hoja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6"/>
  <sheetViews>
    <sheetView workbookViewId="0" topLeftCell="D1">
      <pane ySplit="1" topLeftCell="BM2" activePane="bottomLeft" state="frozen"/>
      <selection pane="topLeft" activeCell="A1" sqref="A1"/>
      <selection pane="bottomLeft" activeCell="D25" sqref="D25:O25"/>
    </sheetView>
  </sheetViews>
  <sheetFormatPr defaultColWidth="11.421875" defaultRowHeight="13.5" customHeight="1" outlineLevelRow="2"/>
  <cols>
    <col min="1" max="1" width="1.8515625" style="1" customWidth="1"/>
    <col min="2" max="2" width="12.7109375" style="1" customWidth="1"/>
    <col min="3" max="3" width="45.7109375" style="1" bestFit="1" customWidth="1"/>
    <col min="4" max="7" width="9.57421875" style="6" bestFit="1" customWidth="1"/>
    <col min="8" max="8" width="11.28125" style="6" bestFit="1" customWidth="1"/>
    <col min="9" max="9" width="10.8515625" style="6" bestFit="1" customWidth="1"/>
    <col min="10" max="12" width="8.28125" style="6" bestFit="1" customWidth="1"/>
    <col min="13" max="13" width="10.00390625" style="6" bestFit="1" customWidth="1"/>
    <col min="14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65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66</v>
      </c>
      <c r="O1" s="5" t="s">
        <v>67</v>
      </c>
      <c r="P1" s="4" t="s">
        <v>15</v>
      </c>
    </row>
    <row r="2" spans="1:16" ht="13.5" customHeight="1" hidden="1" outlineLevel="2">
      <c r="A2" s="2" t="s">
        <v>17</v>
      </c>
      <c r="B2" s="2" t="s">
        <v>18</v>
      </c>
      <c r="C2" s="2" t="s">
        <v>19</v>
      </c>
      <c r="D2" s="16">
        <v>0</v>
      </c>
      <c r="E2" s="16">
        <v>0</v>
      </c>
      <c r="F2" s="16">
        <v>0</v>
      </c>
      <c r="G2" s="16">
        <v>0</v>
      </c>
      <c r="H2" s="16">
        <f>D2+E2+F2+G2</f>
        <v>0</v>
      </c>
      <c r="I2" s="16">
        <v>27793.19</v>
      </c>
      <c r="J2" s="16">
        <v>0</v>
      </c>
      <c r="K2" s="16">
        <v>0</v>
      </c>
      <c r="L2" s="16">
        <v>0</v>
      </c>
      <c r="M2" s="16">
        <v>0</v>
      </c>
      <c r="N2" s="16">
        <f>M2+L2+K2+J2+I2</f>
        <v>27793.19</v>
      </c>
      <c r="O2" s="16">
        <f>H2+N2</f>
        <v>27793.19</v>
      </c>
      <c r="P2" s="2">
        <v>97</v>
      </c>
    </row>
    <row r="3" spans="1:16" ht="13.5" customHeight="1" hidden="1" outlineLevel="2">
      <c r="A3" s="2" t="s">
        <v>17</v>
      </c>
      <c r="B3" s="2" t="s">
        <v>20</v>
      </c>
      <c r="C3" s="2" t="s">
        <v>21</v>
      </c>
      <c r="D3" s="16">
        <v>0</v>
      </c>
      <c r="E3" s="16">
        <v>21045.07</v>
      </c>
      <c r="F3" s="16">
        <v>38453.7</v>
      </c>
      <c r="G3" s="16">
        <v>34241.6</v>
      </c>
      <c r="H3" s="16">
        <f aca="true" t="shared" si="0" ref="H3:H24">D3+E3+F3+G3</f>
        <v>93740.37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f aca="true" t="shared" si="1" ref="N3:N24">M3+L3+K3+J3+I3</f>
        <v>0</v>
      </c>
      <c r="O3" s="16">
        <f aca="true" t="shared" si="2" ref="O3:O24">H3+N3</f>
        <v>93740.37</v>
      </c>
      <c r="P3" s="2">
        <v>159</v>
      </c>
    </row>
    <row r="4" spans="1:16" ht="13.5" customHeight="1" hidden="1" outlineLevel="2">
      <c r="A4" s="2" t="s">
        <v>17</v>
      </c>
      <c r="B4" s="2" t="s">
        <v>22</v>
      </c>
      <c r="C4" s="2" t="s">
        <v>23</v>
      </c>
      <c r="D4" s="16">
        <v>0</v>
      </c>
      <c r="E4" s="16">
        <v>0</v>
      </c>
      <c r="F4" s="16">
        <v>0</v>
      </c>
      <c r="G4" s="16">
        <v>0</v>
      </c>
      <c r="H4" s="16">
        <f t="shared" si="0"/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f t="shared" si="1"/>
        <v>0</v>
      </c>
      <c r="O4" s="16">
        <f t="shared" si="2"/>
        <v>0</v>
      </c>
      <c r="P4" s="2">
        <v>208</v>
      </c>
    </row>
    <row r="5" spans="1:16" ht="13.5" customHeight="1" hidden="1" outlineLevel="2">
      <c r="A5" s="2" t="s">
        <v>17</v>
      </c>
      <c r="B5" s="2" t="s">
        <v>24</v>
      </c>
      <c r="C5" s="2" t="s">
        <v>25</v>
      </c>
      <c r="D5" s="16">
        <v>0</v>
      </c>
      <c r="E5" s="16">
        <v>0</v>
      </c>
      <c r="F5" s="16">
        <v>0</v>
      </c>
      <c r="G5" s="16">
        <v>0</v>
      </c>
      <c r="H5" s="16">
        <f t="shared" si="0"/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f t="shared" si="1"/>
        <v>0</v>
      </c>
      <c r="O5" s="16">
        <f t="shared" si="2"/>
        <v>0</v>
      </c>
      <c r="P5" s="2">
        <v>221</v>
      </c>
    </row>
    <row r="6" spans="1:16" ht="13.5" customHeight="1" hidden="1" outlineLevel="2">
      <c r="A6" s="2" t="s">
        <v>17</v>
      </c>
      <c r="B6" s="2" t="s">
        <v>26</v>
      </c>
      <c r="C6" s="2" t="s">
        <v>27</v>
      </c>
      <c r="D6" s="16">
        <v>0</v>
      </c>
      <c r="E6" s="16">
        <v>0</v>
      </c>
      <c r="F6" s="16">
        <v>0</v>
      </c>
      <c r="G6" s="16">
        <v>0</v>
      </c>
      <c r="H6" s="16">
        <f t="shared" si="0"/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f t="shared" si="1"/>
        <v>0</v>
      </c>
      <c r="O6" s="16">
        <f t="shared" si="2"/>
        <v>0</v>
      </c>
      <c r="P6" s="2">
        <v>245</v>
      </c>
    </row>
    <row r="7" spans="1:16" ht="13.5" customHeight="1" hidden="1" outlineLevel="2">
      <c r="A7" s="2" t="s">
        <v>17</v>
      </c>
      <c r="B7" s="2" t="s">
        <v>28</v>
      </c>
      <c r="C7" s="2" t="s">
        <v>29</v>
      </c>
      <c r="D7" s="16">
        <v>0</v>
      </c>
      <c r="E7" s="16">
        <v>0</v>
      </c>
      <c r="F7" s="16">
        <v>0</v>
      </c>
      <c r="G7" s="16">
        <v>0</v>
      </c>
      <c r="H7" s="16">
        <f t="shared" si="0"/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f t="shared" si="1"/>
        <v>0</v>
      </c>
      <c r="O7" s="16">
        <f t="shared" si="2"/>
        <v>0</v>
      </c>
      <c r="P7" s="2">
        <v>249</v>
      </c>
    </row>
    <row r="8" spans="1:16" ht="13.5" customHeight="1" hidden="1" outlineLevel="2">
      <c r="A8" s="2" t="s">
        <v>17</v>
      </c>
      <c r="B8" s="2" t="s">
        <v>30</v>
      </c>
      <c r="C8" s="2" t="s">
        <v>31</v>
      </c>
      <c r="D8" s="16">
        <v>0</v>
      </c>
      <c r="E8" s="16">
        <v>21688.77</v>
      </c>
      <c r="F8" s="16">
        <v>0</v>
      </c>
      <c r="G8" s="16">
        <v>0</v>
      </c>
      <c r="H8" s="16">
        <f t="shared" si="0"/>
        <v>21688.77</v>
      </c>
      <c r="I8" s="16">
        <v>16387.66</v>
      </c>
      <c r="J8" s="16">
        <v>0</v>
      </c>
      <c r="K8" s="16">
        <v>0</v>
      </c>
      <c r="L8" s="16">
        <v>0</v>
      </c>
      <c r="M8" s="16">
        <v>0</v>
      </c>
      <c r="N8" s="16">
        <f t="shared" si="1"/>
        <v>16387.66</v>
      </c>
      <c r="O8" s="16">
        <f t="shared" si="2"/>
        <v>38076.43</v>
      </c>
      <c r="P8" s="2">
        <v>257</v>
      </c>
    </row>
    <row r="9" spans="1:16" ht="13.5" customHeight="1" hidden="1" outlineLevel="2">
      <c r="A9" s="2" t="s">
        <v>17</v>
      </c>
      <c r="B9" s="2" t="s">
        <v>32</v>
      </c>
      <c r="C9" s="2" t="s">
        <v>33</v>
      </c>
      <c r="D9" s="16">
        <v>0</v>
      </c>
      <c r="E9" s="16">
        <v>10595.98</v>
      </c>
      <c r="F9" s="16">
        <v>48017.8</v>
      </c>
      <c r="G9" s="16">
        <v>0</v>
      </c>
      <c r="H9" s="16">
        <f t="shared" si="0"/>
        <v>58613.78</v>
      </c>
      <c r="I9" s="16">
        <v>37777.06</v>
      </c>
      <c r="J9" s="16">
        <v>0</v>
      </c>
      <c r="K9" s="16">
        <v>0</v>
      </c>
      <c r="L9" s="16">
        <v>0</v>
      </c>
      <c r="M9" s="16">
        <v>0</v>
      </c>
      <c r="N9" s="16">
        <f t="shared" si="1"/>
        <v>37777.06</v>
      </c>
      <c r="O9" s="16">
        <f t="shared" si="2"/>
        <v>96390.84</v>
      </c>
      <c r="P9" s="2">
        <v>259</v>
      </c>
    </row>
    <row r="10" spans="1:16" ht="13.5" customHeight="1" hidden="1" outlineLevel="2">
      <c r="A10" s="2" t="s">
        <v>17</v>
      </c>
      <c r="B10" s="2" t="s">
        <v>34</v>
      </c>
      <c r="C10" s="2" t="s">
        <v>35</v>
      </c>
      <c r="D10" s="16">
        <v>0</v>
      </c>
      <c r="E10" s="16">
        <v>0</v>
      </c>
      <c r="F10" s="16">
        <v>0</v>
      </c>
      <c r="G10" s="16">
        <v>0</v>
      </c>
      <c r="H10" s="16">
        <f t="shared" si="0"/>
        <v>0</v>
      </c>
      <c r="I10" s="16">
        <v>1905340</v>
      </c>
      <c r="J10" s="16">
        <v>0</v>
      </c>
      <c r="K10" s="16">
        <v>0</v>
      </c>
      <c r="L10" s="16">
        <v>0</v>
      </c>
      <c r="M10" s="16">
        <v>6053439.25</v>
      </c>
      <c r="N10" s="16">
        <f t="shared" si="1"/>
        <v>7958779.25</v>
      </c>
      <c r="O10" s="16">
        <f t="shared" si="2"/>
        <v>7958779.25</v>
      </c>
      <c r="P10" s="2">
        <v>277</v>
      </c>
    </row>
    <row r="11" spans="1:16" ht="13.5" customHeight="1" hidden="1" outlineLevel="2">
      <c r="A11" s="2" t="s">
        <v>17</v>
      </c>
      <c r="B11" s="2" t="s">
        <v>36</v>
      </c>
      <c r="C11" s="2" t="s">
        <v>37</v>
      </c>
      <c r="D11" s="16">
        <v>0</v>
      </c>
      <c r="E11" s="16">
        <v>203921.64</v>
      </c>
      <c r="F11" s="19">
        <f>56204.04+140.32</f>
        <v>56344.36</v>
      </c>
      <c r="G11" s="16">
        <v>23500</v>
      </c>
      <c r="H11" s="16">
        <f t="shared" si="0"/>
        <v>283766</v>
      </c>
      <c r="I11" s="16">
        <v>502653.99</v>
      </c>
      <c r="J11" s="16">
        <v>0</v>
      </c>
      <c r="K11" s="16">
        <v>0</v>
      </c>
      <c r="L11" s="16">
        <v>0</v>
      </c>
      <c r="M11" s="16">
        <v>0</v>
      </c>
      <c r="N11" s="16">
        <f t="shared" si="1"/>
        <v>502653.99</v>
      </c>
      <c r="O11" s="16">
        <f t="shared" si="2"/>
        <v>786419.99</v>
      </c>
      <c r="P11" s="2">
        <v>279</v>
      </c>
    </row>
    <row r="12" spans="1:16" ht="13.5" customHeight="1" hidden="1" outlineLevel="2">
      <c r="A12" s="2" t="s">
        <v>17</v>
      </c>
      <c r="B12" s="2" t="s">
        <v>38</v>
      </c>
      <c r="C12" s="2" t="s">
        <v>39</v>
      </c>
      <c r="D12" s="16">
        <v>0</v>
      </c>
      <c r="E12" s="16">
        <v>0</v>
      </c>
      <c r="F12" s="16">
        <v>0</v>
      </c>
      <c r="G12" s="16">
        <v>0</v>
      </c>
      <c r="H12" s="16">
        <f t="shared" si="0"/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1"/>
        <v>0</v>
      </c>
      <c r="O12" s="16">
        <f t="shared" si="2"/>
        <v>0</v>
      </c>
      <c r="P12" s="2">
        <v>286</v>
      </c>
    </row>
    <row r="13" spans="1:16" ht="13.5" customHeight="1" hidden="1" outlineLevel="2">
      <c r="A13" s="2" t="s">
        <v>17</v>
      </c>
      <c r="B13" s="2" t="s">
        <v>40</v>
      </c>
      <c r="C13" s="2" t="s">
        <v>41</v>
      </c>
      <c r="D13" s="16">
        <v>0</v>
      </c>
      <c r="E13" s="16">
        <v>0</v>
      </c>
      <c r="F13" s="16">
        <v>29203.42</v>
      </c>
      <c r="G13" s="16">
        <v>17500</v>
      </c>
      <c r="H13" s="16">
        <f t="shared" si="0"/>
        <v>46703.42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t="shared" si="1"/>
        <v>0</v>
      </c>
      <c r="O13" s="16">
        <f t="shared" si="2"/>
        <v>46703.42</v>
      </c>
      <c r="P13" s="2">
        <v>300</v>
      </c>
    </row>
    <row r="14" spans="1:16" ht="13.5" customHeight="1" hidden="1" outlineLevel="2">
      <c r="A14" s="2" t="s">
        <v>17</v>
      </c>
      <c r="B14" s="2" t="s">
        <v>42</v>
      </c>
      <c r="C14" s="2" t="s">
        <v>43</v>
      </c>
      <c r="D14" s="16">
        <v>0</v>
      </c>
      <c r="E14" s="16">
        <v>0</v>
      </c>
      <c r="F14" s="16">
        <v>0</v>
      </c>
      <c r="G14" s="16">
        <v>0</v>
      </c>
      <c r="H14" s="16">
        <f t="shared" si="0"/>
        <v>0</v>
      </c>
      <c r="I14" s="16">
        <v>15758681.58</v>
      </c>
      <c r="J14" s="16">
        <v>0</v>
      </c>
      <c r="K14" s="16">
        <v>0</v>
      </c>
      <c r="L14" s="16">
        <v>0</v>
      </c>
      <c r="M14" s="16">
        <v>949256.67</v>
      </c>
      <c r="N14" s="16">
        <f t="shared" si="1"/>
        <v>16707938.25</v>
      </c>
      <c r="O14" s="16">
        <f t="shared" si="2"/>
        <v>16707938.25</v>
      </c>
      <c r="P14" s="2">
        <v>304</v>
      </c>
    </row>
    <row r="15" spans="1:16" ht="13.5" customHeight="1" hidden="1" outlineLevel="2">
      <c r="A15" s="2" t="s">
        <v>17</v>
      </c>
      <c r="B15" s="2" t="s">
        <v>44</v>
      </c>
      <c r="C15" s="2" t="s">
        <v>45</v>
      </c>
      <c r="D15" s="16">
        <v>0</v>
      </c>
      <c r="E15" s="16">
        <v>0</v>
      </c>
      <c r="F15" s="16">
        <v>0</v>
      </c>
      <c r="G15" s="16">
        <v>15000</v>
      </c>
      <c r="H15" s="16">
        <f t="shared" si="0"/>
        <v>15000</v>
      </c>
      <c r="I15" s="16">
        <v>14857.41</v>
      </c>
      <c r="J15" s="16">
        <v>0</v>
      </c>
      <c r="K15" s="16">
        <v>0</v>
      </c>
      <c r="L15" s="16">
        <v>0</v>
      </c>
      <c r="M15" s="16">
        <v>0</v>
      </c>
      <c r="N15" s="16">
        <f t="shared" si="1"/>
        <v>14857.41</v>
      </c>
      <c r="O15" s="16">
        <f t="shared" si="2"/>
        <v>29857.41</v>
      </c>
      <c r="P15" s="2">
        <v>321</v>
      </c>
    </row>
    <row r="16" spans="1:16" ht="13.5" customHeight="1" hidden="1" outlineLevel="2">
      <c r="A16" s="2" t="s">
        <v>17</v>
      </c>
      <c r="B16" s="2" t="s">
        <v>46</v>
      </c>
      <c r="C16" s="2" t="s">
        <v>47</v>
      </c>
      <c r="D16" s="16">
        <v>0</v>
      </c>
      <c r="E16" s="16">
        <v>0</v>
      </c>
      <c r="F16" s="16">
        <v>0</v>
      </c>
      <c r="G16" s="16">
        <v>27308</v>
      </c>
      <c r="H16" s="16">
        <f t="shared" si="0"/>
        <v>27308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1"/>
        <v>0</v>
      </c>
      <c r="O16" s="16">
        <f t="shared" si="2"/>
        <v>27308</v>
      </c>
      <c r="P16" s="2">
        <v>324</v>
      </c>
    </row>
    <row r="17" spans="1:16" ht="13.5" customHeight="1" hidden="1" outlineLevel="2">
      <c r="A17" s="2" t="s">
        <v>17</v>
      </c>
      <c r="B17" s="2" t="s">
        <v>48</v>
      </c>
      <c r="C17" s="2" t="s">
        <v>49</v>
      </c>
      <c r="D17" s="16">
        <v>0</v>
      </c>
      <c r="E17" s="16">
        <v>448983.15</v>
      </c>
      <c r="F17" s="16">
        <v>558577.62</v>
      </c>
      <c r="G17" s="16">
        <v>39000</v>
      </c>
      <c r="H17" s="16">
        <f t="shared" si="0"/>
        <v>1046560.77</v>
      </c>
      <c r="I17" s="16">
        <v>163724.13</v>
      </c>
      <c r="J17" s="16">
        <v>0</v>
      </c>
      <c r="K17" s="16">
        <v>0</v>
      </c>
      <c r="L17" s="16">
        <v>0</v>
      </c>
      <c r="M17" s="16">
        <v>0</v>
      </c>
      <c r="N17" s="16">
        <f t="shared" si="1"/>
        <v>163724.13</v>
      </c>
      <c r="O17" s="16">
        <f t="shared" si="2"/>
        <v>1210284.9</v>
      </c>
      <c r="P17" s="2">
        <v>334</v>
      </c>
    </row>
    <row r="18" spans="1:16" ht="13.5" customHeight="1" hidden="1" outlineLevel="2">
      <c r="A18" s="2" t="s">
        <v>17</v>
      </c>
      <c r="B18" s="2" t="s">
        <v>50</v>
      </c>
      <c r="C18" s="2" t="s">
        <v>51</v>
      </c>
      <c r="D18" s="16">
        <v>0</v>
      </c>
      <c r="E18" s="16">
        <v>0</v>
      </c>
      <c r="F18" s="16">
        <v>0</v>
      </c>
      <c r="G18" s="16">
        <v>0</v>
      </c>
      <c r="H18" s="16">
        <f t="shared" si="0"/>
        <v>0</v>
      </c>
      <c r="I18" s="16">
        <v>105341.2</v>
      </c>
      <c r="J18" s="16">
        <v>0</v>
      </c>
      <c r="K18" s="16">
        <v>0</v>
      </c>
      <c r="L18" s="16">
        <v>0</v>
      </c>
      <c r="M18" s="16">
        <v>0</v>
      </c>
      <c r="N18" s="16">
        <f t="shared" si="1"/>
        <v>105341.2</v>
      </c>
      <c r="O18" s="16">
        <f t="shared" si="2"/>
        <v>105341.2</v>
      </c>
      <c r="P18" s="2">
        <v>347</v>
      </c>
    </row>
    <row r="19" spans="1:16" ht="13.5" customHeight="1" hidden="1" outlineLevel="2">
      <c r="A19" s="2" t="s">
        <v>17</v>
      </c>
      <c r="B19" s="2" t="s">
        <v>52</v>
      </c>
      <c r="C19" s="2" t="s">
        <v>53</v>
      </c>
      <c r="D19" s="16">
        <v>0</v>
      </c>
      <c r="E19" s="16">
        <v>0</v>
      </c>
      <c r="F19" s="16">
        <v>46823.5</v>
      </c>
      <c r="G19" s="16">
        <v>0</v>
      </c>
      <c r="H19" s="16">
        <f t="shared" si="0"/>
        <v>46823.5</v>
      </c>
      <c r="I19" s="16">
        <v>17664</v>
      </c>
      <c r="J19" s="16">
        <v>0</v>
      </c>
      <c r="K19" s="16">
        <v>0</v>
      </c>
      <c r="L19" s="16">
        <v>0</v>
      </c>
      <c r="M19" s="16">
        <v>0</v>
      </c>
      <c r="N19" s="16">
        <f t="shared" si="1"/>
        <v>17664</v>
      </c>
      <c r="O19" s="16">
        <f t="shared" si="2"/>
        <v>64487.5</v>
      </c>
      <c r="P19" s="2">
        <v>355</v>
      </c>
    </row>
    <row r="20" spans="1:16" ht="13.5" customHeight="1" hidden="1" outlineLevel="2">
      <c r="A20" s="2" t="s">
        <v>17</v>
      </c>
      <c r="B20" s="2" t="s">
        <v>54</v>
      </c>
      <c r="C20" s="2" t="s">
        <v>55</v>
      </c>
      <c r="D20" s="16">
        <v>0</v>
      </c>
      <c r="E20" s="16">
        <v>64939.86</v>
      </c>
      <c r="F20" s="16">
        <v>135.8</v>
      </c>
      <c r="G20" s="16">
        <v>0</v>
      </c>
      <c r="H20" s="16">
        <f t="shared" si="0"/>
        <v>65075.66</v>
      </c>
      <c r="I20" s="16">
        <v>95824</v>
      </c>
      <c r="J20" s="16">
        <v>0</v>
      </c>
      <c r="K20" s="16">
        <v>0</v>
      </c>
      <c r="L20" s="16">
        <v>0</v>
      </c>
      <c r="M20" s="16">
        <v>0</v>
      </c>
      <c r="N20" s="16">
        <f t="shared" si="1"/>
        <v>95824</v>
      </c>
      <c r="O20" s="16">
        <f t="shared" si="2"/>
        <v>160899.66</v>
      </c>
      <c r="P20" s="2">
        <v>357</v>
      </c>
    </row>
    <row r="21" spans="1:16" ht="13.5" customHeight="1" hidden="1" outlineLevel="2">
      <c r="A21" s="2" t="s">
        <v>17</v>
      </c>
      <c r="B21" s="2" t="s">
        <v>56</v>
      </c>
      <c r="C21" s="2" t="s">
        <v>57</v>
      </c>
      <c r="D21" s="16">
        <v>0</v>
      </c>
      <c r="E21" s="16">
        <v>1276</v>
      </c>
      <c r="F21" s="16">
        <v>16134.57</v>
      </c>
      <c r="G21" s="16">
        <v>80000</v>
      </c>
      <c r="H21" s="16">
        <f t="shared" si="0"/>
        <v>97410.57</v>
      </c>
      <c r="I21" s="16">
        <v>38763.49</v>
      </c>
      <c r="J21" s="16">
        <v>0</v>
      </c>
      <c r="K21" s="16">
        <v>0</v>
      </c>
      <c r="L21" s="16">
        <v>0</v>
      </c>
      <c r="M21" s="16">
        <v>0</v>
      </c>
      <c r="N21" s="16">
        <f t="shared" si="1"/>
        <v>38763.49</v>
      </c>
      <c r="O21" s="16">
        <f t="shared" si="2"/>
        <v>136174.06</v>
      </c>
      <c r="P21" s="2">
        <v>358</v>
      </c>
    </row>
    <row r="22" spans="1:16" ht="13.5" customHeight="1" hidden="1" outlineLevel="2">
      <c r="A22" s="2" t="s">
        <v>17</v>
      </c>
      <c r="B22" s="2" t="s">
        <v>58</v>
      </c>
      <c r="C22" s="2" t="s">
        <v>59</v>
      </c>
      <c r="D22" s="16">
        <v>0</v>
      </c>
      <c r="E22" s="16">
        <v>0</v>
      </c>
      <c r="F22" s="16">
        <v>2386</v>
      </c>
      <c r="G22" s="16">
        <v>6000</v>
      </c>
      <c r="H22" s="16">
        <f t="shared" si="0"/>
        <v>8386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1"/>
        <v>0</v>
      </c>
      <c r="O22" s="16">
        <f t="shared" si="2"/>
        <v>8386</v>
      </c>
      <c r="P22" s="2">
        <v>363</v>
      </c>
    </row>
    <row r="23" spans="1:16" ht="13.5" customHeight="1" hidden="1" outlineLevel="1">
      <c r="A23" s="7" t="s">
        <v>63</v>
      </c>
      <c r="B23" s="2"/>
      <c r="C23" s="2"/>
      <c r="D23" s="17">
        <f aca="true" t="shared" si="3" ref="D23:O23">SUBTOTAL(9,D2:D22)</f>
        <v>0</v>
      </c>
      <c r="E23" s="17">
        <f t="shared" si="3"/>
        <v>772450.4700000001</v>
      </c>
      <c r="F23" s="17">
        <f t="shared" si="3"/>
        <v>796076.7699999999</v>
      </c>
      <c r="G23" s="17">
        <f t="shared" si="3"/>
        <v>242549.6</v>
      </c>
      <c r="H23" s="17">
        <f t="shared" si="3"/>
        <v>1811076.8399999999</v>
      </c>
      <c r="I23" s="17">
        <f t="shared" si="3"/>
        <v>18684807.709999997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7002695.92</v>
      </c>
      <c r="N23" s="17">
        <f t="shared" si="3"/>
        <v>25687503.629999995</v>
      </c>
      <c r="O23" s="17">
        <f t="shared" si="3"/>
        <v>27498580.47</v>
      </c>
      <c r="P23" s="2"/>
    </row>
    <row r="24" spans="1:16" ht="13.5" customHeight="1" hidden="1" outlineLevel="2">
      <c r="A24" s="2" t="s">
        <v>60</v>
      </c>
      <c r="B24" s="2" t="s">
        <v>61</v>
      </c>
      <c r="C24" s="2" t="s">
        <v>62</v>
      </c>
      <c r="D24" s="16">
        <v>0</v>
      </c>
      <c r="E24" s="16">
        <v>8804.2</v>
      </c>
      <c r="F24" s="16">
        <v>47517.67</v>
      </c>
      <c r="G24" s="16">
        <v>48000</v>
      </c>
      <c r="H24" s="16">
        <f t="shared" si="0"/>
        <v>104321.87</v>
      </c>
      <c r="I24" s="16">
        <v>117686.86</v>
      </c>
      <c r="J24" s="16">
        <v>0</v>
      </c>
      <c r="K24" s="16">
        <v>0</v>
      </c>
      <c r="L24" s="16">
        <v>0</v>
      </c>
      <c r="M24" s="16">
        <v>0</v>
      </c>
      <c r="N24" s="16">
        <f t="shared" si="1"/>
        <v>117686.86</v>
      </c>
      <c r="O24" s="16">
        <f t="shared" si="2"/>
        <v>222008.72999999998</v>
      </c>
      <c r="P24" s="2">
        <v>122</v>
      </c>
    </row>
    <row r="25" spans="1:16" ht="13.5" customHeight="1" hidden="1" outlineLevel="1">
      <c r="A25" s="3" t="s">
        <v>64</v>
      </c>
      <c r="B25" s="2"/>
      <c r="C25" s="2"/>
      <c r="D25" s="17">
        <f aca="true" t="shared" si="4" ref="D25:O25">SUBTOTAL(9,D24:D24)</f>
        <v>0</v>
      </c>
      <c r="E25" s="17">
        <f t="shared" si="4"/>
        <v>8804.2</v>
      </c>
      <c r="F25" s="17">
        <f t="shared" si="4"/>
        <v>47517.67</v>
      </c>
      <c r="G25" s="17">
        <f t="shared" si="4"/>
        <v>48000</v>
      </c>
      <c r="H25" s="17">
        <f t="shared" si="4"/>
        <v>104321.87</v>
      </c>
      <c r="I25" s="17">
        <f t="shared" si="4"/>
        <v>117686.86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117686.86</v>
      </c>
      <c r="O25" s="17">
        <f t="shared" si="4"/>
        <v>222008.72999999998</v>
      </c>
      <c r="P25" s="2"/>
    </row>
    <row r="26" spans="1:16" ht="13.5" customHeight="1" collapsed="1">
      <c r="A26" s="3" t="s">
        <v>16</v>
      </c>
      <c r="B26" s="2"/>
      <c r="C26" s="2"/>
      <c r="D26" s="17">
        <f aca="true" t="shared" si="5" ref="D26:O26">SUBTOTAL(9,D2:D24)</f>
        <v>0</v>
      </c>
      <c r="E26" s="17">
        <f t="shared" si="5"/>
        <v>781254.67</v>
      </c>
      <c r="F26" s="17">
        <f t="shared" si="5"/>
        <v>843594.44</v>
      </c>
      <c r="G26" s="17">
        <f t="shared" si="5"/>
        <v>290549.6</v>
      </c>
      <c r="H26" s="17">
        <f t="shared" si="5"/>
        <v>1915398.71</v>
      </c>
      <c r="I26" s="17">
        <f t="shared" si="5"/>
        <v>18802494.569999997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7002695.92</v>
      </c>
      <c r="N26" s="17">
        <f t="shared" si="5"/>
        <v>25805190.489999995</v>
      </c>
      <c r="O26" s="17">
        <f t="shared" si="5"/>
        <v>27720589.2</v>
      </c>
      <c r="P26" s="2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7" r:id="rId1"/>
  <headerFooter alignWithMargins="0">
    <oddHeader>&amp;C&amp;"Arial,Negrita"
INSTITUTO NACIONAL DE ASTROFISICA OPTICA Y ELECTRONICA
PRESUPUESTO EJERCIDO DE PROYECTOS EXTERNOS POR CAPITULO
EJERCICIO: 2008    PERIODO: ENERO-DICIEMBRE     F.F.: 5-APOYOS EXTERNOS</oddHeader>
    <oddFooter>&amp;L&amp;"Arial"&amp;8
26-Ene-2009 11:34&amp;R&amp;"Arial"&amp;8Hoja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7"/>
  <sheetViews>
    <sheetView workbookViewId="0" topLeftCell="D1">
      <selection activeCell="I41" sqref="I41"/>
    </sheetView>
  </sheetViews>
  <sheetFormatPr defaultColWidth="11.421875" defaultRowHeight="12.75" outlineLevelRow="2"/>
  <cols>
    <col min="1" max="1" width="4.8515625" style="9" customWidth="1"/>
    <col min="2" max="2" width="9.57421875" style="1" bestFit="1" customWidth="1"/>
    <col min="3" max="3" width="41.140625" style="9" bestFit="1" customWidth="1"/>
    <col min="4" max="4" width="10.00390625" style="6" bestFit="1" customWidth="1"/>
    <col min="5" max="6" width="10.8515625" style="6" bestFit="1" customWidth="1"/>
    <col min="7" max="7" width="9.00390625" style="6" bestFit="1" customWidth="1"/>
    <col min="8" max="9" width="11.00390625" style="6" bestFit="1" customWidth="1"/>
    <col min="10" max="10" width="10.8515625" style="6" bestFit="1" customWidth="1"/>
    <col min="11" max="11" width="11.7109375" style="6" customWidth="1"/>
    <col min="12" max="12" width="11.8515625" style="6" bestFit="1" customWidth="1"/>
    <col min="13" max="13" width="11.421875" style="6" bestFit="1" customWidth="1"/>
    <col min="14" max="14" width="10.00390625" style="6" bestFit="1" customWidth="1"/>
    <col min="15" max="15" width="0" style="1" hidden="1" customWidth="1"/>
    <col min="16" max="16384" width="11.421875" style="1" customWidth="1"/>
  </cols>
  <sheetData>
    <row r="1" spans="1:15" s="8" customFormat="1" ht="42.75" customHeight="1">
      <c r="A1" s="10" t="s">
        <v>0</v>
      </c>
      <c r="B1" s="11" t="s">
        <v>1</v>
      </c>
      <c r="C1" s="10" t="s">
        <v>68</v>
      </c>
      <c r="D1" s="15" t="s">
        <v>69</v>
      </c>
      <c r="E1" s="15" t="s">
        <v>70</v>
      </c>
      <c r="F1" s="15" t="s">
        <v>71</v>
      </c>
      <c r="G1" s="15" t="s">
        <v>72</v>
      </c>
      <c r="H1" s="15" t="s">
        <v>73</v>
      </c>
      <c r="I1" s="15" t="s">
        <v>74</v>
      </c>
      <c r="J1" s="15" t="s">
        <v>75</v>
      </c>
      <c r="K1" s="15" t="s">
        <v>76</v>
      </c>
      <c r="L1" s="15" t="s">
        <v>77</v>
      </c>
      <c r="M1" s="15" t="s">
        <v>78</v>
      </c>
      <c r="N1" s="15" t="s">
        <v>79</v>
      </c>
      <c r="O1" s="11"/>
    </row>
    <row r="2" spans="1:15" ht="11.25" hidden="1" outlineLevel="2">
      <c r="A2" s="12" t="s">
        <v>17</v>
      </c>
      <c r="B2" s="2" t="s">
        <v>18</v>
      </c>
      <c r="C2" s="12" t="s">
        <v>19</v>
      </c>
      <c r="D2" s="16">
        <v>27793.19</v>
      </c>
      <c r="E2" s="16">
        <v>0</v>
      </c>
      <c r="F2" s="16">
        <f>D2+E2</f>
        <v>27793.19</v>
      </c>
      <c r="G2" s="16">
        <v>0</v>
      </c>
      <c r="H2" s="16">
        <v>0</v>
      </c>
      <c r="I2" s="16">
        <v>0</v>
      </c>
      <c r="J2" s="16">
        <f>H2+I2-G2+F2</f>
        <v>27793.19</v>
      </c>
      <c r="K2" s="16">
        <v>0</v>
      </c>
      <c r="L2" s="16">
        <v>27793.19</v>
      </c>
      <c r="M2" s="16">
        <f>K2+L2</f>
        <v>27793.19</v>
      </c>
      <c r="N2" s="16">
        <f>J2-M2</f>
        <v>0</v>
      </c>
      <c r="O2" s="2">
        <v>97</v>
      </c>
    </row>
    <row r="3" spans="1:15" ht="11.25" hidden="1" outlineLevel="2">
      <c r="A3" s="12" t="s">
        <v>17</v>
      </c>
      <c r="B3" s="2" t="s">
        <v>20</v>
      </c>
      <c r="C3" s="12" t="s">
        <v>21</v>
      </c>
      <c r="D3" s="16">
        <v>106097.83</v>
      </c>
      <c r="E3" s="16">
        <v>1626.45</v>
      </c>
      <c r="F3" s="16">
        <f aca="true" t="shared" si="0" ref="F3:F24">D3+E3</f>
        <v>107724.28</v>
      </c>
      <c r="G3" s="16">
        <v>0</v>
      </c>
      <c r="H3" s="16">
        <v>0</v>
      </c>
      <c r="I3" s="16">
        <v>0</v>
      </c>
      <c r="J3" s="16">
        <f aca="true" t="shared" si="1" ref="J3:J24">H3+I3-G3+F3</f>
        <v>107724.28</v>
      </c>
      <c r="K3" s="16">
        <v>93740.37</v>
      </c>
      <c r="L3" s="16">
        <v>0</v>
      </c>
      <c r="M3" s="16">
        <f aca="true" t="shared" si="2" ref="M3:M24">K3+L3</f>
        <v>93740.37</v>
      </c>
      <c r="N3" s="16">
        <f aca="true" t="shared" si="3" ref="N3:N24">J3-M3</f>
        <v>13983.910000000003</v>
      </c>
      <c r="O3" s="2">
        <v>159</v>
      </c>
    </row>
    <row r="4" spans="1:15" ht="11.25" hidden="1" outlineLevel="2">
      <c r="A4" s="12" t="s">
        <v>17</v>
      </c>
      <c r="B4" s="2" t="s">
        <v>22</v>
      </c>
      <c r="C4" s="12" t="s">
        <v>23</v>
      </c>
      <c r="D4" s="16">
        <v>0</v>
      </c>
      <c r="E4" s="16">
        <v>0</v>
      </c>
      <c r="F4" s="16">
        <f t="shared" si="0"/>
        <v>0</v>
      </c>
      <c r="G4" s="16">
        <v>0</v>
      </c>
      <c r="H4" s="16">
        <v>0</v>
      </c>
      <c r="I4" s="16">
        <v>0</v>
      </c>
      <c r="J4" s="16">
        <f t="shared" si="1"/>
        <v>0</v>
      </c>
      <c r="K4" s="16">
        <v>0</v>
      </c>
      <c r="L4" s="16">
        <v>0</v>
      </c>
      <c r="M4" s="16">
        <f t="shared" si="2"/>
        <v>0</v>
      </c>
      <c r="N4" s="16">
        <f t="shared" si="3"/>
        <v>0</v>
      </c>
      <c r="O4" s="2">
        <v>208</v>
      </c>
    </row>
    <row r="5" spans="1:15" ht="11.25" hidden="1" outlineLevel="2">
      <c r="A5" s="12" t="s">
        <v>17</v>
      </c>
      <c r="B5" s="2" t="s">
        <v>24</v>
      </c>
      <c r="C5" s="12" t="s">
        <v>25</v>
      </c>
      <c r="D5" s="16">
        <v>835.76</v>
      </c>
      <c r="E5" s="16">
        <v>0</v>
      </c>
      <c r="F5" s="16">
        <f t="shared" si="0"/>
        <v>835.76</v>
      </c>
      <c r="G5" s="16">
        <v>0</v>
      </c>
      <c r="H5" s="16">
        <v>0</v>
      </c>
      <c r="I5" s="16">
        <v>0</v>
      </c>
      <c r="J5" s="16">
        <f t="shared" si="1"/>
        <v>835.76</v>
      </c>
      <c r="K5" s="16">
        <v>0</v>
      </c>
      <c r="L5" s="16">
        <v>0</v>
      </c>
      <c r="M5" s="16">
        <f t="shared" si="2"/>
        <v>0</v>
      </c>
      <c r="N5" s="16">
        <f t="shared" si="3"/>
        <v>835.76</v>
      </c>
      <c r="O5" s="2">
        <v>221</v>
      </c>
    </row>
    <row r="6" spans="1:15" ht="11.25" hidden="1" outlineLevel="2">
      <c r="A6" s="12" t="s">
        <v>17</v>
      </c>
      <c r="B6" s="2" t="s">
        <v>26</v>
      </c>
      <c r="C6" s="12" t="s">
        <v>27</v>
      </c>
      <c r="D6" s="16">
        <v>3271.94</v>
      </c>
      <c r="E6" s="16">
        <v>0</v>
      </c>
      <c r="F6" s="16">
        <f t="shared" si="0"/>
        <v>3271.94</v>
      </c>
      <c r="G6" s="16">
        <v>0</v>
      </c>
      <c r="H6" s="16">
        <v>0</v>
      </c>
      <c r="I6" s="16">
        <v>0</v>
      </c>
      <c r="J6" s="16">
        <f t="shared" si="1"/>
        <v>3271.94</v>
      </c>
      <c r="K6" s="16">
        <v>0</v>
      </c>
      <c r="L6" s="16">
        <v>0</v>
      </c>
      <c r="M6" s="16">
        <f t="shared" si="2"/>
        <v>0</v>
      </c>
      <c r="N6" s="16">
        <f t="shared" si="3"/>
        <v>3271.94</v>
      </c>
      <c r="O6" s="2">
        <v>245</v>
      </c>
    </row>
    <row r="7" spans="1:15" ht="11.25" hidden="1" outlineLevel="2">
      <c r="A7" s="12" t="s">
        <v>17</v>
      </c>
      <c r="B7" s="2" t="s">
        <v>28</v>
      </c>
      <c r="C7" s="12" t="s">
        <v>29</v>
      </c>
      <c r="D7" s="16">
        <v>0</v>
      </c>
      <c r="E7" s="16">
        <v>644.67</v>
      </c>
      <c r="F7" s="16">
        <f t="shared" si="0"/>
        <v>644.67</v>
      </c>
      <c r="G7" s="16">
        <v>0</v>
      </c>
      <c r="H7" s="16">
        <v>0</v>
      </c>
      <c r="I7" s="16">
        <v>0</v>
      </c>
      <c r="J7" s="16">
        <f t="shared" si="1"/>
        <v>644.67</v>
      </c>
      <c r="K7" s="16">
        <v>0</v>
      </c>
      <c r="L7" s="16">
        <v>0</v>
      </c>
      <c r="M7" s="16">
        <f t="shared" si="2"/>
        <v>0</v>
      </c>
      <c r="N7" s="16">
        <f t="shared" si="3"/>
        <v>644.67</v>
      </c>
      <c r="O7" s="2">
        <v>249</v>
      </c>
    </row>
    <row r="8" spans="1:15" ht="11.25" hidden="1" outlineLevel="2">
      <c r="A8" s="12" t="s">
        <v>17</v>
      </c>
      <c r="B8" s="2" t="s">
        <v>30</v>
      </c>
      <c r="C8" s="12" t="s">
        <v>31</v>
      </c>
      <c r="D8" s="16">
        <v>436858.62</v>
      </c>
      <c r="E8" s="16">
        <v>17643.99</v>
      </c>
      <c r="F8" s="16">
        <f t="shared" si="0"/>
        <v>454502.61</v>
      </c>
      <c r="G8" s="16">
        <v>0</v>
      </c>
      <c r="H8" s="16">
        <v>0</v>
      </c>
      <c r="I8" s="16">
        <v>0</v>
      </c>
      <c r="J8" s="16">
        <f t="shared" si="1"/>
        <v>454502.61</v>
      </c>
      <c r="K8" s="16">
        <v>21688.77</v>
      </c>
      <c r="L8" s="16">
        <v>16387.66</v>
      </c>
      <c r="M8" s="16">
        <f t="shared" si="2"/>
        <v>38076.43</v>
      </c>
      <c r="N8" s="16">
        <f t="shared" si="3"/>
        <v>416426.18</v>
      </c>
      <c r="O8" s="2">
        <v>257</v>
      </c>
    </row>
    <row r="9" spans="1:15" ht="11.25" hidden="1" outlineLevel="2">
      <c r="A9" s="12" t="s">
        <v>17</v>
      </c>
      <c r="B9" s="2" t="s">
        <v>32</v>
      </c>
      <c r="C9" s="12" t="s">
        <v>33</v>
      </c>
      <c r="D9" s="16">
        <v>48373.04</v>
      </c>
      <c r="E9" s="16">
        <v>0</v>
      </c>
      <c r="F9" s="16">
        <f t="shared" si="0"/>
        <v>48373.04</v>
      </c>
      <c r="G9" s="16">
        <v>0</v>
      </c>
      <c r="H9" s="16">
        <v>10240.74</v>
      </c>
      <c r="I9" s="16">
        <v>37777.06</v>
      </c>
      <c r="J9" s="16">
        <f t="shared" si="1"/>
        <v>96390.84</v>
      </c>
      <c r="K9" s="16">
        <v>58613.78</v>
      </c>
      <c r="L9" s="16">
        <v>37777.06</v>
      </c>
      <c r="M9" s="16">
        <f t="shared" si="2"/>
        <v>96390.84</v>
      </c>
      <c r="N9" s="16">
        <f t="shared" si="3"/>
        <v>0</v>
      </c>
      <c r="O9" s="2">
        <v>259</v>
      </c>
    </row>
    <row r="10" spans="1:15" ht="11.25" hidden="1" outlineLevel="2">
      <c r="A10" s="12" t="s">
        <v>17</v>
      </c>
      <c r="B10" s="2" t="s">
        <v>34</v>
      </c>
      <c r="C10" s="12" t="s">
        <v>35</v>
      </c>
      <c r="D10" s="16">
        <v>0</v>
      </c>
      <c r="E10" s="16">
        <v>7958777.19</v>
      </c>
      <c r="F10" s="16">
        <f t="shared" si="0"/>
        <v>7958777.19</v>
      </c>
      <c r="G10" s="16">
        <v>0</v>
      </c>
      <c r="H10" s="16">
        <v>0</v>
      </c>
      <c r="I10" s="16">
        <v>0</v>
      </c>
      <c r="J10" s="16">
        <f t="shared" si="1"/>
        <v>7958777.19</v>
      </c>
      <c r="K10" s="16">
        <v>0</v>
      </c>
      <c r="L10" s="16">
        <v>7958779.25</v>
      </c>
      <c r="M10" s="16">
        <f t="shared" si="2"/>
        <v>7958779.25</v>
      </c>
      <c r="N10" s="16">
        <f t="shared" si="3"/>
        <v>-2.059999999590218</v>
      </c>
      <c r="O10" s="2">
        <v>277</v>
      </c>
    </row>
    <row r="11" spans="1:15" ht="11.25" hidden="1" outlineLevel="2">
      <c r="A11" s="12" t="s">
        <v>17</v>
      </c>
      <c r="B11" s="2" t="s">
        <v>36</v>
      </c>
      <c r="C11" s="12" t="s">
        <v>37</v>
      </c>
      <c r="D11" s="16">
        <v>911944.36</v>
      </c>
      <c r="E11" s="16">
        <v>533010.35</v>
      </c>
      <c r="F11" s="16">
        <f t="shared" si="0"/>
        <v>1444954.71</v>
      </c>
      <c r="G11" s="16">
        <v>0</v>
      </c>
      <c r="H11" s="16">
        <v>322527</v>
      </c>
      <c r="I11" s="16">
        <v>569797.7</v>
      </c>
      <c r="J11" s="16">
        <f t="shared" si="1"/>
        <v>2337279.41</v>
      </c>
      <c r="K11" s="16">
        <v>283766</v>
      </c>
      <c r="L11" s="16">
        <v>502653.99</v>
      </c>
      <c r="M11" s="16">
        <f t="shared" si="2"/>
        <v>786419.99</v>
      </c>
      <c r="N11" s="16">
        <f t="shared" si="3"/>
        <v>1550859.4200000002</v>
      </c>
      <c r="O11" s="2">
        <v>279</v>
      </c>
    </row>
    <row r="12" spans="1:15" ht="11.25" hidden="1" outlineLevel="2">
      <c r="A12" s="12" t="s">
        <v>17</v>
      </c>
      <c r="B12" s="2" t="s">
        <v>38</v>
      </c>
      <c r="C12" s="12" t="s">
        <v>39</v>
      </c>
      <c r="D12" s="16">
        <v>0</v>
      </c>
      <c r="E12" s="16">
        <v>0</v>
      </c>
      <c r="F12" s="16">
        <f t="shared" si="0"/>
        <v>0</v>
      </c>
      <c r="G12" s="16">
        <v>0</v>
      </c>
      <c r="H12" s="16">
        <v>0</v>
      </c>
      <c r="I12" s="16">
        <v>0</v>
      </c>
      <c r="J12" s="16">
        <f t="shared" si="1"/>
        <v>0</v>
      </c>
      <c r="K12" s="16">
        <v>0</v>
      </c>
      <c r="L12" s="16">
        <v>0</v>
      </c>
      <c r="M12" s="16">
        <f t="shared" si="2"/>
        <v>0</v>
      </c>
      <c r="N12" s="16">
        <f t="shared" si="3"/>
        <v>0</v>
      </c>
      <c r="O12" s="2">
        <v>286</v>
      </c>
    </row>
    <row r="13" spans="1:15" ht="11.25" hidden="1" outlineLevel="2">
      <c r="A13" s="12" t="s">
        <v>17</v>
      </c>
      <c r="B13" s="2" t="s">
        <v>40</v>
      </c>
      <c r="C13" s="12" t="s">
        <v>41</v>
      </c>
      <c r="D13" s="16">
        <v>46703.42</v>
      </c>
      <c r="E13" s="16">
        <v>0</v>
      </c>
      <c r="F13" s="16">
        <f t="shared" si="0"/>
        <v>46703.42</v>
      </c>
      <c r="G13" s="16">
        <v>0</v>
      </c>
      <c r="H13" s="16">
        <v>0</v>
      </c>
      <c r="I13" s="16">
        <v>0</v>
      </c>
      <c r="J13" s="16">
        <f t="shared" si="1"/>
        <v>46703.42</v>
      </c>
      <c r="K13" s="16">
        <v>46703.42</v>
      </c>
      <c r="L13" s="16">
        <v>0</v>
      </c>
      <c r="M13" s="16">
        <f t="shared" si="2"/>
        <v>46703.42</v>
      </c>
      <c r="N13" s="16">
        <f t="shared" si="3"/>
        <v>0</v>
      </c>
      <c r="O13" s="2">
        <v>300</v>
      </c>
    </row>
    <row r="14" spans="1:15" ht="11.25" hidden="1" outlineLevel="2">
      <c r="A14" s="12" t="s">
        <v>17</v>
      </c>
      <c r="B14" s="2" t="s">
        <v>42</v>
      </c>
      <c r="C14" s="12" t="s">
        <v>43</v>
      </c>
      <c r="D14" s="16">
        <v>0</v>
      </c>
      <c r="E14" s="16">
        <v>16707937.85</v>
      </c>
      <c r="F14" s="16">
        <f t="shared" si="0"/>
        <v>16707937.85</v>
      </c>
      <c r="G14" s="16">
        <v>0</v>
      </c>
      <c r="H14" s="16">
        <v>0</v>
      </c>
      <c r="I14" s="16">
        <v>0</v>
      </c>
      <c r="J14" s="16">
        <f t="shared" si="1"/>
        <v>16707937.85</v>
      </c>
      <c r="K14" s="16">
        <v>0</v>
      </c>
      <c r="L14" s="16">
        <v>16707938.25</v>
      </c>
      <c r="M14" s="16">
        <f t="shared" si="2"/>
        <v>16707938.25</v>
      </c>
      <c r="N14" s="16">
        <f t="shared" si="3"/>
        <v>-0.40000000037252903</v>
      </c>
      <c r="O14" s="2">
        <v>304</v>
      </c>
    </row>
    <row r="15" spans="1:15" ht="11.25" hidden="1" outlineLevel="2">
      <c r="A15" s="12" t="s">
        <v>17</v>
      </c>
      <c r="B15" s="2" t="s">
        <v>44</v>
      </c>
      <c r="C15" s="12" t="s">
        <v>45</v>
      </c>
      <c r="D15" s="16">
        <v>29430.3</v>
      </c>
      <c r="E15" s="16">
        <v>0</v>
      </c>
      <c r="F15" s="16">
        <f t="shared" si="0"/>
        <v>29430.3</v>
      </c>
      <c r="G15" s="16">
        <v>0</v>
      </c>
      <c r="H15" s="16">
        <v>38232.21</v>
      </c>
      <c r="I15" s="16">
        <v>20606.4</v>
      </c>
      <c r="J15" s="16">
        <f t="shared" si="1"/>
        <v>88268.91</v>
      </c>
      <c r="K15" s="16">
        <v>15000</v>
      </c>
      <c r="L15" s="16">
        <v>14857.41</v>
      </c>
      <c r="M15" s="16">
        <f t="shared" si="2"/>
        <v>29857.41</v>
      </c>
      <c r="N15" s="16">
        <f t="shared" si="3"/>
        <v>58411.5</v>
      </c>
      <c r="O15" s="2">
        <v>321</v>
      </c>
    </row>
    <row r="16" spans="1:15" ht="11.25" hidden="1" outlineLevel="2">
      <c r="A16" s="12" t="s">
        <v>17</v>
      </c>
      <c r="B16" s="2" t="s">
        <v>46</v>
      </c>
      <c r="C16" s="12" t="s">
        <v>47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27308</v>
      </c>
      <c r="I16" s="16">
        <v>0</v>
      </c>
      <c r="J16" s="16">
        <f t="shared" si="1"/>
        <v>27308</v>
      </c>
      <c r="K16" s="16">
        <v>27308</v>
      </c>
      <c r="L16" s="16">
        <v>0</v>
      </c>
      <c r="M16" s="16">
        <f t="shared" si="2"/>
        <v>27308</v>
      </c>
      <c r="N16" s="16">
        <f t="shared" si="3"/>
        <v>0</v>
      </c>
      <c r="O16" s="2">
        <v>324</v>
      </c>
    </row>
    <row r="17" spans="1:15" ht="11.25" hidden="1" outlineLevel="2">
      <c r="A17" s="12" t="s">
        <v>17</v>
      </c>
      <c r="B17" s="2" t="s">
        <v>48</v>
      </c>
      <c r="C17" s="12" t="s">
        <v>49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1895652.18</v>
      </c>
      <c r="I17" s="16">
        <v>800000</v>
      </c>
      <c r="J17" s="16">
        <f t="shared" si="1"/>
        <v>2695652.1799999997</v>
      </c>
      <c r="K17" s="16">
        <v>1046560.77</v>
      </c>
      <c r="L17" s="16">
        <v>163724.13</v>
      </c>
      <c r="M17" s="16">
        <f t="shared" si="2"/>
        <v>1210284.9</v>
      </c>
      <c r="N17" s="16">
        <f t="shared" si="3"/>
        <v>1485367.2799999998</v>
      </c>
      <c r="O17" s="2">
        <v>334</v>
      </c>
    </row>
    <row r="18" spans="1:15" ht="11.25" hidden="1" outlineLevel="2">
      <c r="A18" s="12" t="s">
        <v>17</v>
      </c>
      <c r="B18" s="2" t="s">
        <v>50</v>
      </c>
      <c r="C18" s="12" t="s">
        <v>51</v>
      </c>
      <c r="D18" s="16">
        <v>0</v>
      </c>
      <c r="E18" s="16">
        <v>0</v>
      </c>
      <c r="F18" s="16">
        <f t="shared" si="0"/>
        <v>0</v>
      </c>
      <c r="G18" s="16">
        <v>0</v>
      </c>
      <c r="H18" s="16">
        <v>81437.8</v>
      </c>
      <c r="I18" s="16">
        <v>28562.2</v>
      </c>
      <c r="J18" s="16">
        <f t="shared" si="1"/>
        <v>110000</v>
      </c>
      <c r="K18" s="16">
        <v>0</v>
      </c>
      <c r="L18" s="16">
        <v>105341.2</v>
      </c>
      <c r="M18" s="16">
        <f t="shared" si="2"/>
        <v>105341.2</v>
      </c>
      <c r="N18" s="16">
        <f t="shared" si="3"/>
        <v>4658.800000000003</v>
      </c>
      <c r="O18" s="2">
        <v>347</v>
      </c>
    </row>
    <row r="19" spans="1:15" ht="11.25" hidden="1" outlineLevel="2">
      <c r="A19" s="12" t="s">
        <v>17</v>
      </c>
      <c r="B19" s="2" t="s">
        <v>52</v>
      </c>
      <c r="C19" s="12" t="s">
        <v>53</v>
      </c>
      <c r="D19" s="16">
        <v>0</v>
      </c>
      <c r="E19" s="16">
        <v>0</v>
      </c>
      <c r="F19" s="16">
        <f t="shared" si="0"/>
        <v>0</v>
      </c>
      <c r="G19" s="16">
        <v>0</v>
      </c>
      <c r="H19" s="16">
        <v>92173.85</v>
      </c>
      <c r="I19" s="16">
        <v>17664</v>
      </c>
      <c r="J19" s="16">
        <f t="shared" si="1"/>
        <v>109837.85</v>
      </c>
      <c r="K19" s="16">
        <v>46823.5</v>
      </c>
      <c r="L19" s="16">
        <v>17664</v>
      </c>
      <c r="M19" s="16">
        <f t="shared" si="2"/>
        <v>64487.5</v>
      </c>
      <c r="N19" s="16">
        <f t="shared" si="3"/>
        <v>45350.350000000006</v>
      </c>
      <c r="O19" s="2">
        <v>355</v>
      </c>
    </row>
    <row r="20" spans="1:15" ht="11.25" hidden="1" outlineLevel="2">
      <c r="A20" s="12" t="s">
        <v>17</v>
      </c>
      <c r="B20" s="2" t="s">
        <v>54</v>
      </c>
      <c r="C20" s="12" t="s">
        <v>55</v>
      </c>
      <c r="D20" s="16">
        <v>0</v>
      </c>
      <c r="E20" s="16">
        <v>0</v>
      </c>
      <c r="F20" s="16">
        <f t="shared" si="0"/>
        <v>0</v>
      </c>
      <c r="G20" s="16">
        <v>0</v>
      </c>
      <c r="H20" s="16">
        <v>89476.89</v>
      </c>
      <c r="I20" s="16">
        <v>80220.66</v>
      </c>
      <c r="J20" s="16">
        <f t="shared" si="1"/>
        <v>169697.55</v>
      </c>
      <c r="K20" s="16">
        <v>65075.66</v>
      </c>
      <c r="L20" s="16">
        <v>95824</v>
      </c>
      <c r="M20" s="16">
        <f t="shared" si="2"/>
        <v>160899.66</v>
      </c>
      <c r="N20" s="16">
        <f t="shared" si="3"/>
        <v>8797.889999999985</v>
      </c>
      <c r="O20" s="2">
        <v>357</v>
      </c>
    </row>
    <row r="21" spans="1:15" ht="11.25" hidden="1" outlineLevel="2">
      <c r="A21" s="12" t="s">
        <v>17</v>
      </c>
      <c r="B21" s="2" t="s">
        <v>56</v>
      </c>
      <c r="C21" s="12" t="s">
        <v>57</v>
      </c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115479.3</v>
      </c>
      <c r="I21" s="16">
        <v>56627.44</v>
      </c>
      <c r="J21" s="16">
        <f t="shared" si="1"/>
        <v>172106.74</v>
      </c>
      <c r="K21" s="16">
        <v>97410.57</v>
      </c>
      <c r="L21" s="16">
        <v>38763.49</v>
      </c>
      <c r="M21" s="16">
        <f t="shared" si="2"/>
        <v>136174.06</v>
      </c>
      <c r="N21" s="16">
        <f t="shared" si="3"/>
        <v>35932.67999999999</v>
      </c>
      <c r="O21" s="2">
        <v>358</v>
      </c>
    </row>
    <row r="22" spans="1:15" ht="11.25" hidden="1" outlineLevel="2">
      <c r="A22" s="12" t="s">
        <v>17</v>
      </c>
      <c r="B22" s="2" t="s">
        <v>58</v>
      </c>
      <c r="C22" s="12" t="s">
        <v>59</v>
      </c>
      <c r="D22" s="16">
        <v>0</v>
      </c>
      <c r="E22" s="16">
        <v>0</v>
      </c>
      <c r="F22" s="16">
        <f t="shared" si="0"/>
        <v>0</v>
      </c>
      <c r="G22" s="16">
        <v>0</v>
      </c>
      <c r="H22" s="16">
        <v>25000</v>
      </c>
      <c r="I22" s="16">
        <v>0</v>
      </c>
      <c r="J22" s="16">
        <f t="shared" si="1"/>
        <v>25000</v>
      </c>
      <c r="K22" s="16">
        <v>8386</v>
      </c>
      <c r="L22" s="16">
        <v>0</v>
      </c>
      <c r="M22" s="16">
        <f t="shared" si="2"/>
        <v>8386</v>
      </c>
      <c r="N22" s="16">
        <f t="shared" si="3"/>
        <v>16614</v>
      </c>
      <c r="O22" s="2">
        <v>363</v>
      </c>
    </row>
    <row r="23" spans="1:15" ht="11.25" hidden="1" outlineLevel="1">
      <c r="A23" s="13" t="s">
        <v>63</v>
      </c>
      <c r="B23" s="2"/>
      <c r="C23" s="12"/>
      <c r="D23" s="17">
        <f aca="true" t="shared" si="4" ref="D23:N23">SUBTOTAL(9,D2:D22)</f>
        <v>1611308.46</v>
      </c>
      <c r="E23" s="17">
        <f t="shared" si="4"/>
        <v>25219640.5</v>
      </c>
      <c r="F23" s="17">
        <f t="shared" si="4"/>
        <v>26830948.96</v>
      </c>
      <c r="G23" s="17">
        <f t="shared" si="4"/>
        <v>0</v>
      </c>
      <c r="H23" s="17">
        <f t="shared" si="4"/>
        <v>2697527.9699999997</v>
      </c>
      <c r="I23" s="17">
        <f t="shared" si="4"/>
        <v>1611255.46</v>
      </c>
      <c r="J23" s="17">
        <f t="shared" si="4"/>
        <v>31139732.39</v>
      </c>
      <c r="K23" s="17">
        <f t="shared" si="4"/>
        <v>1811076.8399999999</v>
      </c>
      <c r="L23" s="17">
        <f t="shared" si="4"/>
        <v>25687503.629999995</v>
      </c>
      <c r="M23" s="17">
        <f t="shared" si="4"/>
        <v>27498580.47</v>
      </c>
      <c r="N23" s="17">
        <f t="shared" si="4"/>
        <v>3641151.9200000004</v>
      </c>
      <c r="O23" s="2"/>
    </row>
    <row r="24" spans="1:15" ht="11.25" hidden="1" outlineLevel="2">
      <c r="A24" s="12" t="s">
        <v>60</v>
      </c>
      <c r="B24" s="2" t="s">
        <v>61</v>
      </c>
      <c r="C24" s="12" t="s">
        <v>62</v>
      </c>
      <c r="D24" s="16">
        <v>40762.59</v>
      </c>
      <c r="E24" s="16">
        <v>181717.16</v>
      </c>
      <c r="F24" s="16">
        <f t="shared" si="0"/>
        <v>222479.75</v>
      </c>
      <c r="G24" s="16">
        <v>0</v>
      </c>
      <c r="H24" s="16">
        <v>0</v>
      </c>
      <c r="I24" s="16">
        <v>0</v>
      </c>
      <c r="J24" s="16">
        <f t="shared" si="1"/>
        <v>222479.75</v>
      </c>
      <c r="K24" s="16">
        <v>104321.87</v>
      </c>
      <c r="L24" s="16">
        <v>117686.86</v>
      </c>
      <c r="M24" s="16">
        <f t="shared" si="2"/>
        <v>222008.72999999998</v>
      </c>
      <c r="N24" s="16">
        <f t="shared" si="3"/>
        <v>471.0200000000186</v>
      </c>
      <c r="O24" s="2">
        <v>122</v>
      </c>
    </row>
    <row r="25" spans="1:15" ht="11.25" hidden="1" outlineLevel="1">
      <c r="A25" s="14" t="s">
        <v>64</v>
      </c>
      <c r="B25" s="2"/>
      <c r="C25" s="12"/>
      <c r="D25" s="17">
        <f aca="true" t="shared" si="5" ref="D25:N25">SUBTOTAL(9,D24:D24)</f>
        <v>40762.59</v>
      </c>
      <c r="E25" s="17">
        <f t="shared" si="5"/>
        <v>181717.16</v>
      </c>
      <c r="F25" s="17">
        <f t="shared" si="5"/>
        <v>222479.75</v>
      </c>
      <c r="G25" s="17">
        <f t="shared" si="5"/>
        <v>0</v>
      </c>
      <c r="H25" s="17">
        <f t="shared" si="5"/>
        <v>0</v>
      </c>
      <c r="I25" s="17">
        <f t="shared" si="5"/>
        <v>0</v>
      </c>
      <c r="J25" s="17">
        <f t="shared" si="5"/>
        <v>222479.75</v>
      </c>
      <c r="K25" s="17">
        <f t="shared" si="5"/>
        <v>104321.87</v>
      </c>
      <c r="L25" s="17">
        <f t="shared" si="5"/>
        <v>117686.86</v>
      </c>
      <c r="M25" s="17">
        <f t="shared" si="5"/>
        <v>222008.72999999998</v>
      </c>
      <c r="N25" s="17">
        <f t="shared" si="5"/>
        <v>471.0200000000186</v>
      </c>
      <c r="O25" s="2"/>
    </row>
    <row r="26" spans="1:15" ht="11.25" collapsed="1">
      <c r="A26" s="14" t="s">
        <v>16</v>
      </c>
      <c r="B26" s="2"/>
      <c r="C26" s="12"/>
      <c r="D26" s="17">
        <f aca="true" t="shared" si="6" ref="D26:N26">SUBTOTAL(9,D2:D24)</f>
        <v>1652071.05</v>
      </c>
      <c r="E26" s="17">
        <f t="shared" si="6"/>
        <v>25401357.66</v>
      </c>
      <c r="F26" s="17">
        <f t="shared" si="6"/>
        <v>27053428.71</v>
      </c>
      <c r="G26" s="17">
        <f t="shared" si="6"/>
        <v>0</v>
      </c>
      <c r="H26" s="17">
        <f t="shared" si="6"/>
        <v>2697527.9699999997</v>
      </c>
      <c r="I26" s="17">
        <f t="shared" si="6"/>
        <v>1611255.46</v>
      </c>
      <c r="J26" s="17">
        <f t="shared" si="6"/>
        <v>31362212.14</v>
      </c>
      <c r="K26" s="17">
        <f t="shared" si="6"/>
        <v>1915398.71</v>
      </c>
      <c r="L26" s="17">
        <f t="shared" si="6"/>
        <v>25805190.489999995</v>
      </c>
      <c r="M26" s="17">
        <f t="shared" si="6"/>
        <v>27720589.2</v>
      </c>
      <c r="N26" s="17">
        <f t="shared" si="6"/>
        <v>3641622.9400000004</v>
      </c>
      <c r="O26" s="2"/>
    </row>
    <row r="27" ht="11.25">
      <c r="H27" s="18">
        <f>+H26+I26</f>
        <v>4308783.43</v>
      </c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9" r:id="rId1"/>
  <headerFooter alignWithMargins="0">
    <oddHeader>&amp;C&amp;"Arial,Negrita"
INSTITUTO NACIONAL DE ASTROFISICA OPTICA Y ELECTRONICA
ANALITICO GLOBAL DE PROYECTOS EXTERNOS
EJERCICIO: 2008    PERIODO: ENERO-DICIEMBRE     F.F.: 5-APOYOS EXTERNOS</oddHeader>
    <oddFooter>&amp;L&amp;"Arial"&amp;8
26-Ene-2009 11:36&amp;R&amp;"Arial"&amp;8Hoja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2009-03-25T23:49:48Z</cp:lastPrinted>
  <dcterms:created xsi:type="dcterms:W3CDTF">2007-01-12T00:53:36Z</dcterms:created>
  <dcterms:modified xsi:type="dcterms:W3CDTF">2009-03-25T23:51:00Z</dcterms:modified>
  <cp:category/>
  <cp:version/>
  <cp:contentType/>
  <cp:contentStatus/>
</cp:coreProperties>
</file>